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3"/>
  </bookViews>
  <sheets>
    <sheet name="ОБЕЗДКА" sheetId="1" r:id="rId1"/>
    <sheet name="КРОС" sheetId="2" r:id="rId2"/>
    <sheet name="СКАЧАНЕ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<sst xmlns="http://schemas.openxmlformats.org/spreadsheetml/2006/main" count="231" uniqueCount="112">
  <si>
    <t xml:space="preserve">ПРОТОКОЛ </t>
  </si>
  <si>
    <t>За дисциплината обездка от всестранна езда за  кл 2*</t>
  </si>
  <si>
    <t>29.04.2011г. - гр. Русе</t>
  </si>
  <si>
    <t>Съдии: C - ВАСИЛ  ФРАТЕВ ;         B - СИЙКА ИВАНОВА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</si>
  <si>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</si>
  <si>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</si>
  <si>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</si>
  <si>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</si>
  <si>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</si>
  <si>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</si>
  <si>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</si>
  <si>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</si>
  <si>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</si>
  <si>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</si>
  <si>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</si>
  <si>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</si>
  <si>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</si>
  <si>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ПЕТЪР МАРЧЕВ</t>
  </si>
  <si>
    <t>ДРАКОН</t>
  </si>
  <si>
    <t>ОЛИМПИК</t>
  </si>
  <si>
    <t>СВЕТЛИН ИВАНОВ</t>
  </si>
  <si>
    <t>САКРЕМЕНТО</t>
  </si>
  <si>
    <t>СККС Марек</t>
  </si>
  <si>
    <t>ВЕСЕЛИН ПЕТРОВ</t>
  </si>
  <si>
    <t>АДЛЕР</t>
  </si>
  <si>
    <t>СККС  ВАРНА</t>
  </si>
  <si>
    <t>МИРОСЛАВ ИЛИЕВ</t>
  </si>
  <si>
    <t>НИАГАР</t>
  </si>
  <si>
    <t>КАЛОЯН 92</t>
  </si>
  <si>
    <t>НАЗИР</t>
  </si>
  <si>
    <t>АЛЕКСАНДЪР КРАСИМИРОВ</t>
  </si>
  <si>
    <t>ГИГАНТ</t>
  </si>
  <si>
    <t>ДОНЧО  БОРИСОВ</t>
  </si>
  <si>
    <t>ТРАФИК</t>
  </si>
  <si>
    <t>ПЛЕВЕН</t>
  </si>
  <si>
    <t>ИЛИЯН ИСКЪРОВ</t>
  </si>
  <si>
    <t>КАРЛЩАД</t>
  </si>
  <si>
    <t>СИЛВЕНА СПОРТ</t>
  </si>
  <si>
    <t>НИКОЛАЙ АСЕНОВ</t>
  </si>
  <si>
    <t>НИЛМА</t>
  </si>
  <si>
    <t>КАРИЕР</t>
  </si>
  <si>
    <t>МАРИО  БИРОВСКИ</t>
  </si>
  <si>
    <t>НИМФА</t>
  </si>
  <si>
    <t>ЛИЛИЯ</t>
  </si>
  <si>
    <t>Президент жури на терен:</t>
  </si>
  <si>
    <t>Секретар:</t>
  </si>
  <si>
    <t xml:space="preserve">                                                За дисциплината издържливост от всестранна езда за кл"2*" </t>
  </si>
  <si>
    <t>контр.вр. 5:58</t>
  </si>
  <si>
    <t>ПРЕПЯТСТВИЯ</t>
  </si>
  <si>
    <t>Гр.</t>
  </si>
  <si>
    <t>Време</t>
  </si>
  <si>
    <t>Гр.вр.</t>
  </si>
  <si>
    <t>Общо</t>
  </si>
  <si>
    <t>3А</t>
  </si>
  <si>
    <t>3Б</t>
  </si>
  <si>
    <t>3С</t>
  </si>
  <si>
    <t>8А</t>
  </si>
  <si>
    <t>8Б</t>
  </si>
  <si>
    <t>12А</t>
  </si>
  <si>
    <t>12Б</t>
  </si>
  <si>
    <t>12С</t>
  </si>
  <si>
    <t>18А</t>
  </si>
  <si>
    <t>18Б</t>
  </si>
  <si>
    <t>22А</t>
  </si>
  <si>
    <t>22Б</t>
  </si>
  <si>
    <t>5.51.14</t>
  </si>
  <si>
    <t>5.40.50</t>
  </si>
  <si>
    <t>6.01.61</t>
  </si>
  <si>
    <t>6.05.02</t>
  </si>
  <si>
    <t>6.09.85</t>
  </si>
  <si>
    <t>6.21.75</t>
  </si>
  <si>
    <t>6.38.48</t>
  </si>
  <si>
    <t>6.47.86</t>
  </si>
  <si>
    <t>ИЗКЛ.</t>
  </si>
  <si>
    <t>ИЗКЛ. ПОРАДИ ПАДАНЕ</t>
  </si>
  <si>
    <t xml:space="preserve">                            29.04 - 01.05.2011г. - гр. Русе</t>
  </si>
  <si>
    <t>ПРОТОКОЛ</t>
  </si>
  <si>
    <t xml:space="preserve">                                                За дисциплината прескачане на препятствия от всестранна езда за кл"2*" </t>
  </si>
  <si>
    <t xml:space="preserve">                                                                              20.04-01.05.2011г. - гр. Русе</t>
  </si>
  <si>
    <t>дълж 500м. темп.350м; контр.вр;86сек."</t>
  </si>
  <si>
    <t>6A</t>
  </si>
  <si>
    <t>6B</t>
  </si>
  <si>
    <t>10A</t>
  </si>
  <si>
    <t>10B</t>
  </si>
  <si>
    <t>76.26</t>
  </si>
  <si>
    <t>73.75</t>
  </si>
  <si>
    <t>82.93</t>
  </si>
  <si>
    <t>85.05</t>
  </si>
  <si>
    <t>68.46</t>
  </si>
  <si>
    <t>69.74</t>
  </si>
  <si>
    <t>69.94</t>
  </si>
  <si>
    <t>66.43</t>
  </si>
  <si>
    <t xml:space="preserve">                                                                                                                                                      </t>
  </si>
  <si>
    <t>29.04 - 01.05.2011год.</t>
  </si>
  <si>
    <t>Обездка</t>
  </si>
  <si>
    <t>Етап Д</t>
  </si>
  <si>
    <t>преск.
На преп.</t>
  </si>
  <si>
    <t>Гр. Преп.</t>
  </si>
  <si>
    <t>6:05:02</t>
  </si>
  <si>
    <t>6:09:85</t>
  </si>
  <si>
    <t>5:40:50</t>
  </si>
  <si>
    <t>6:38:48</t>
  </si>
  <si>
    <t>6:01:61</t>
  </si>
  <si>
    <t>5:51:14</t>
  </si>
  <si>
    <t>6:21:75</t>
  </si>
  <si>
    <t>6:47:86</t>
  </si>
  <si>
    <t>ЕЛ.</t>
  </si>
  <si>
    <t>КРАЕН  ПРОТОКОЛ</t>
  </si>
  <si>
    <t>ЗА ДИСЦИПЛИНАТА ВСЕСТРАННА ЕЗДА - кл"2*</t>
  </si>
  <si>
    <t>ДЪРЖАВНО ПЪРВЕНСТВО</t>
  </si>
  <si>
    <t>Държавно първенство</t>
  </si>
  <si>
    <t>Държавно  първенство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</si>
</sst>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8"/>
      <color indexed="63"/>
      <name val="Arial"/>
      <family val="0"/>
    </font>
    <font>
      <sz val="8"/>
      <name val="Arial"/>
      <family val="0"/>
    </font>
    <font>
      <b/>
      <sz val="8"/>
      <color indexed="63"/>
      <name val="Arial Narrow"/>
      <family val="2"/>
    </font>
    <font>
      <sz val="8"/>
      <color indexed="63"/>
      <name val="Arial Narrow"/>
      <family val="2"/>
    </font>
    <font>
      <sz val="9"/>
      <color indexed="63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4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3.8515625" style="0" customWidth="1"/>
    <col min="2" max="2" width="25.00390625" style="0" customWidth="1"/>
    <col min="3" max="3" width="12.57421875" style="0" customWidth="1"/>
    <col min="4" max="4" width="15.00390625" style="0" customWidth="1"/>
    <col min="5" max="5" width="7.28125" style="0" customWidth="1"/>
    <col min="6" max="6" width="8.00390625" style="0" customWidth="1"/>
    <col min="7" max="7" width="7.28125" style="0" customWidth="1"/>
    <col min="8" max="11" width="8.00390625" style="0" customWidth="1"/>
    <col min="12" max="14" width="8.57421875" style="0" customWidth="1"/>
  </cols>
  <sheetData>
    <row r="5" spans="1:14" s="2" customFormat="1" ht="15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" customFormat="1" ht="15.7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2" customFormat="1" ht="15.75">
      <c r="A7" s="46" t="s">
        <v>110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s="2" customFormat="1" ht="15.75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2" customFormat="1" ht="12">
      <c r="B9" s="45" t="s">
        <v>3</v>
      </c>
      <c r="C9" s="45"/>
      <c r="D9" s="45"/>
      <c r="E9" s="45"/>
      <c r="F9" s="45"/>
      <c r="G9" s="45"/>
      <c r="H9" s="45"/>
      <c r="I9" s="45"/>
      <c r="J9" s="45"/>
      <c r="K9" s="3"/>
      <c r="M9" s="1"/>
      <c r="N9" s="1"/>
    </row>
    <row r="10" spans="1:14" s="2" customFormat="1" ht="15.75" customHeight="1">
      <c r="A10" s="47" t="s">
        <v>4</v>
      </c>
      <c r="B10" s="47" t="s">
        <v>5</v>
      </c>
      <c r="C10" s="47" t="s">
        <v>6</v>
      </c>
      <c r="D10" s="47" t="s">
        <v>7</v>
      </c>
      <c r="E10" s="50" t="s">
        <v>8</v>
      </c>
      <c r="F10" s="51"/>
      <c r="G10" s="51"/>
      <c r="H10" s="52"/>
      <c r="I10" s="48" t="s">
        <v>9</v>
      </c>
      <c r="J10" s="48" t="s">
        <v>10</v>
      </c>
      <c r="K10" s="5"/>
      <c r="L10" s="48" t="s">
        <v>11</v>
      </c>
      <c r="M10" s="48" t="s">
        <v>12</v>
      </c>
      <c r="N10" s="48" t="s">
        <v>13</v>
      </c>
    </row>
    <row r="11" spans="1:14" s="2" customFormat="1" ht="45.75" customHeight="1">
      <c r="A11" s="47"/>
      <c r="B11" s="47"/>
      <c r="C11" s="47"/>
      <c r="D11" s="47"/>
      <c r="E11" s="4" t="s">
        <v>14</v>
      </c>
      <c r="F11" s="4" t="s">
        <v>15</v>
      </c>
      <c r="G11" s="4" t="s">
        <v>16</v>
      </c>
      <c r="H11" s="4" t="s">
        <v>15</v>
      </c>
      <c r="I11" s="49"/>
      <c r="J11" s="49"/>
      <c r="K11" s="6" t="s">
        <v>15</v>
      </c>
      <c r="L11" s="49"/>
      <c r="M11" s="49"/>
      <c r="N11" s="49"/>
    </row>
    <row r="12" spans="1:14" s="2" customFormat="1" ht="12">
      <c r="A12" s="7">
        <v>1</v>
      </c>
      <c r="B12" s="8" t="s">
        <v>17</v>
      </c>
      <c r="C12" s="8" t="s">
        <v>18</v>
      </c>
      <c r="D12" s="8" t="s">
        <v>19</v>
      </c>
      <c r="E12" s="9">
        <v>171</v>
      </c>
      <c r="F12" s="10">
        <f aca="true" t="shared" si="0" ref="F12:F21">E12/290</f>
        <v>0.5896551724137931</v>
      </c>
      <c r="G12" s="9">
        <v>176</v>
      </c>
      <c r="H12" s="10">
        <f aca="true" t="shared" si="1" ref="H12:H21">G12/290</f>
        <v>0.6068965517241379</v>
      </c>
      <c r="I12" s="9">
        <f aca="true" t="shared" si="2" ref="I12:I21">E12+G12</f>
        <v>347</v>
      </c>
      <c r="J12" s="11">
        <f aca="true" t="shared" si="3" ref="J12:J21">I12/2</f>
        <v>173.5</v>
      </c>
      <c r="K12" s="9">
        <f aca="true" t="shared" si="4" ref="K12:K21">J12/290*100</f>
        <v>59.827586206896555</v>
      </c>
      <c r="L12" s="12">
        <f aca="true" t="shared" si="5" ref="L12:L21">K12-100</f>
        <v>-40.172413793103445</v>
      </c>
      <c r="M12" s="9">
        <f aca="true" t="shared" si="6" ref="M12:M21">L12*1.5</f>
        <v>-60.25862068965517</v>
      </c>
      <c r="N12" s="12">
        <f aca="true" t="shared" si="7" ref="N12:N21">M12*1</f>
        <v>-60.25862068965517</v>
      </c>
    </row>
    <row r="13" spans="1:14" s="2" customFormat="1" ht="12">
      <c r="A13" s="8">
        <v>2</v>
      </c>
      <c r="B13" s="13" t="s">
        <v>20</v>
      </c>
      <c r="C13" s="13" t="s">
        <v>21</v>
      </c>
      <c r="D13" s="13" t="s">
        <v>22</v>
      </c>
      <c r="E13" s="9">
        <v>177</v>
      </c>
      <c r="F13" s="10">
        <f t="shared" si="0"/>
        <v>0.6103448275862069</v>
      </c>
      <c r="G13" s="9">
        <v>165</v>
      </c>
      <c r="H13" s="10">
        <f t="shared" si="1"/>
        <v>0.5689655172413793</v>
      </c>
      <c r="I13" s="9">
        <f t="shared" si="2"/>
        <v>342</v>
      </c>
      <c r="J13" s="11">
        <f t="shared" si="3"/>
        <v>171</v>
      </c>
      <c r="K13" s="9">
        <f t="shared" si="4"/>
        <v>58.9655172413793</v>
      </c>
      <c r="L13" s="12">
        <f t="shared" si="5"/>
        <v>-41.0344827586207</v>
      </c>
      <c r="M13" s="9">
        <f t="shared" si="6"/>
        <v>-61.551724137931046</v>
      </c>
      <c r="N13" s="12">
        <f t="shared" si="7"/>
        <v>-61.551724137931046</v>
      </c>
    </row>
    <row r="14" spans="1:14" s="2" customFormat="1" ht="12">
      <c r="A14" s="8">
        <v>3</v>
      </c>
      <c r="B14" s="8" t="s">
        <v>23</v>
      </c>
      <c r="C14" s="8" t="s">
        <v>24</v>
      </c>
      <c r="D14" s="8" t="s">
        <v>25</v>
      </c>
      <c r="E14" s="9">
        <v>169</v>
      </c>
      <c r="F14" s="10">
        <f t="shared" si="0"/>
        <v>0.5827586206896552</v>
      </c>
      <c r="G14" s="9">
        <v>172</v>
      </c>
      <c r="H14" s="10">
        <f t="shared" si="1"/>
        <v>0.593103448275862</v>
      </c>
      <c r="I14" s="9">
        <f t="shared" si="2"/>
        <v>341</v>
      </c>
      <c r="J14" s="11">
        <f t="shared" si="3"/>
        <v>170.5</v>
      </c>
      <c r="K14" s="9">
        <f t="shared" si="4"/>
        <v>58.793103448275865</v>
      </c>
      <c r="L14" s="12">
        <f t="shared" si="5"/>
        <v>-41.206896551724135</v>
      </c>
      <c r="M14" s="9">
        <f t="shared" si="6"/>
        <v>-61.810344827586206</v>
      </c>
      <c r="N14" s="12">
        <f t="shared" si="7"/>
        <v>-61.810344827586206</v>
      </c>
    </row>
    <row r="15" spans="1:14" s="2" customFormat="1" ht="12">
      <c r="A15" s="7">
        <v>4</v>
      </c>
      <c r="B15" s="8" t="s">
        <v>26</v>
      </c>
      <c r="C15" s="8" t="s">
        <v>27</v>
      </c>
      <c r="D15" s="8" t="s">
        <v>28</v>
      </c>
      <c r="E15" s="9">
        <v>164</v>
      </c>
      <c r="F15" s="10">
        <f t="shared" si="0"/>
        <v>0.5655172413793104</v>
      </c>
      <c r="G15" s="9">
        <v>176</v>
      </c>
      <c r="H15" s="10">
        <f t="shared" si="1"/>
        <v>0.6068965517241379</v>
      </c>
      <c r="I15" s="9">
        <f t="shared" si="2"/>
        <v>340</v>
      </c>
      <c r="J15" s="11">
        <f t="shared" si="3"/>
        <v>170</v>
      </c>
      <c r="K15" s="9">
        <f t="shared" si="4"/>
        <v>58.620689655172406</v>
      </c>
      <c r="L15" s="12">
        <f t="shared" si="5"/>
        <v>-41.379310344827594</v>
      </c>
      <c r="M15" s="9">
        <f t="shared" si="6"/>
        <v>-62.068965517241395</v>
      </c>
      <c r="N15" s="12">
        <f t="shared" si="7"/>
        <v>-62.068965517241395</v>
      </c>
    </row>
    <row r="16" spans="1:14" s="2" customFormat="1" ht="12">
      <c r="A16" s="8">
        <v>5</v>
      </c>
      <c r="B16" s="14" t="s">
        <v>20</v>
      </c>
      <c r="C16" s="13" t="s">
        <v>29</v>
      </c>
      <c r="D16" s="13" t="s">
        <v>22</v>
      </c>
      <c r="E16" s="9">
        <v>158</v>
      </c>
      <c r="F16" s="10">
        <f t="shared" si="0"/>
        <v>0.5448275862068965</v>
      </c>
      <c r="G16" s="9">
        <v>161</v>
      </c>
      <c r="H16" s="10">
        <f t="shared" si="1"/>
        <v>0.5551724137931034</v>
      </c>
      <c r="I16" s="9">
        <f t="shared" si="2"/>
        <v>319</v>
      </c>
      <c r="J16" s="11">
        <f t="shared" si="3"/>
        <v>159.5</v>
      </c>
      <c r="K16" s="9">
        <f t="shared" si="4"/>
        <v>55.00000000000001</v>
      </c>
      <c r="L16" s="12">
        <f t="shared" si="5"/>
        <v>-44.99999999999999</v>
      </c>
      <c r="M16" s="9">
        <f t="shared" si="6"/>
        <v>-67.49999999999999</v>
      </c>
      <c r="N16" s="12">
        <f t="shared" si="7"/>
        <v>-67.49999999999999</v>
      </c>
    </row>
    <row r="17" spans="1:14" s="2" customFormat="1" ht="12">
      <c r="A17" s="8">
        <v>6</v>
      </c>
      <c r="B17" s="8" t="s">
        <v>30</v>
      </c>
      <c r="C17" s="8" t="s">
        <v>31</v>
      </c>
      <c r="D17" s="8" t="s">
        <v>28</v>
      </c>
      <c r="E17" s="9">
        <v>154</v>
      </c>
      <c r="F17" s="10">
        <f t="shared" si="0"/>
        <v>0.5310344827586206</v>
      </c>
      <c r="G17" s="9">
        <v>159</v>
      </c>
      <c r="H17" s="10">
        <f t="shared" si="1"/>
        <v>0.5482758620689655</v>
      </c>
      <c r="I17" s="9">
        <f t="shared" si="2"/>
        <v>313</v>
      </c>
      <c r="J17" s="11">
        <f t="shared" si="3"/>
        <v>156.5</v>
      </c>
      <c r="K17" s="9">
        <f t="shared" si="4"/>
        <v>53.96551724137931</v>
      </c>
      <c r="L17" s="12">
        <f t="shared" si="5"/>
        <v>-46.03448275862069</v>
      </c>
      <c r="M17" s="9">
        <f t="shared" si="6"/>
        <v>-69.05172413793103</v>
      </c>
      <c r="N17" s="12">
        <f t="shared" si="7"/>
        <v>-69.05172413793103</v>
      </c>
    </row>
    <row r="18" spans="1:14" s="2" customFormat="1" ht="12">
      <c r="A18" s="7">
        <v>7</v>
      </c>
      <c r="B18" s="8" t="s">
        <v>32</v>
      </c>
      <c r="C18" s="8" t="s">
        <v>33</v>
      </c>
      <c r="D18" s="8" t="s">
        <v>34</v>
      </c>
      <c r="E18" s="9">
        <v>156</v>
      </c>
      <c r="F18" s="10">
        <f t="shared" si="0"/>
        <v>0.5379310344827586</v>
      </c>
      <c r="G18" s="9">
        <v>153</v>
      </c>
      <c r="H18" s="10">
        <f t="shared" si="1"/>
        <v>0.5275862068965518</v>
      </c>
      <c r="I18" s="9">
        <f t="shared" si="2"/>
        <v>309</v>
      </c>
      <c r="J18" s="11">
        <f t="shared" si="3"/>
        <v>154.5</v>
      </c>
      <c r="K18" s="9">
        <f t="shared" si="4"/>
        <v>53.275862068965516</v>
      </c>
      <c r="L18" s="12">
        <f t="shared" si="5"/>
        <v>-46.724137931034484</v>
      </c>
      <c r="M18" s="9">
        <f t="shared" si="6"/>
        <v>-70.08620689655173</v>
      </c>
      <c r="N18" s="12">
        <f t="shared" si="7"/>
        <v>-70.08620689655173</v>
      </c>
    </row>
    <row r="19" spans="1:14" s="2" customFormat="1" ht="12">
      <c r="A19" s="8">
        <v>8</v>
      </c>
      <c r="B19" s="8" t="s">
        <v>35</v>
      </c>
      <c r="C19" s="8" t="s">
        <v>36</v>
      </c>
      <c r="D19" s="8" t="s">
        <v>37</v>
      </c>
      <c r="E19" s="9">
        <v>155</v>
      </c>
      <c r="F19" s="10">
        <f t="shared" si="0"/>
        <v>0.5344827586206896</v>
      </c>
      <c r="G19" s="9">
        <v>147</v>
      </c>
      <c r="H19" s="10">
        <f t="shared" si="1"/>
        <v>0.506896551724138</v>
      </c>
      <c r="I19" s="9">
        <f t="shared" si="2"/>
        <v>302</v>
      </c>
      <c r="J19" s="11">
        <f t="shared" si="3"/>
        <v>151</v>
      </c>
      <c r="K19" s="9">
        <f t="shared" si="4"/>
        <v>52.06896551724138</v>
      </c>
      <c r="L19" s="12">
        <f t="shared" si="5"/>
        <v>-47.93103448275862</v>
      </c>
      <c r="M19" s="9">
        <f t="shared" si="6"/>
        <v>-71.89655172413794</v>
      </c>
      <c r="N19" s="12">
        <f t="shared" si="7"/>
        <v>-71.89655172413794</v>
      </c>
    </row>
    <row r="20" spans="1:14" s="2" customFormat="1" ht="12">
      <c r="A20" s="8">
        <v>9</v>
      </c>
      <c r="B20" s="15" t="s">
        <v>38</v>
      </c>
      <c r="C20" s="15" t="s">
        <v>39</v>
      </c>
      <c r="D20" s="15" t="s">
        <v>40</v>
      </c>
      <c r="E20" s="9">
        <v>149</v>
      </c>
      <c r="F20" s="10">
        <f t="shared" si="0"/>
        <v>0.5137931034482759</v>
      </c>
      <c r="G20" s="9">
        <v>142</v>
      </c>
      <c r="H20" s="10">
        <f t="shared" si="1"/>
        <v>0.4896551724137931</v>
      </c>
      <c r="I20" s="9">
        <f t="shared" si="2"/>
        <v>291</v>
      </c>
      <c r="J20" s="11">
        <f t="shared" si="3"/>
        <v>145.5</v>
      </c>
      <c r="K20" s="9">
        <f t="shared" si="4"/>
        <v>50.172413793103445</v>
      </c>
      <c r="L20" s="12">
        <f t="shared" si="5"/>
        <v>-49.827586206896555</v>
      </c>
      <c r="M20" s="9">
        <f t="shared" si="6"/>
        <v>-74.74137931034483</v>
      </c>
      <c r="N20" s="12">
        <f t="shared" si="7"/>
        <v>-74.74137931034483</v>
      </c>
    </row>
    <row r="21" spans="1:14" s="2" customFormat="1" ht="12">
      <c r="A21" s="7">
        <v>10</v>
      </c>
      <c r="B21" s="8" t="s">
        <v>41</v>
      </c>
      <c r="C21" s="8" t="s">
        <v>42</v>
      </c>
      <c r="D21" s="8" t="s">
        <v>43</v>
      </c>
      <c r="E21" s="9">
        <v>142</v>
      </c>
      <c r="F21" s="10">
        <f t="shared" si="0"/>
        <v>0.4896551724137931</v>
      </c>
      <c r="G21" s="9">
        <v>142</v>
      </c>
      <c r="H21" s="10">
        <f t="shared" si="1"/>
        <v>0.4896551724137931</v>
      </c>
      <c r="I21" s="9">
        <f t="shared" si="2"/>
        <v>284</v>
      </c>
      <c r="J21" s="11">
        <f t="shared" si="3"/>
        <v>142</v>
      </c>
      <c r="K21" s="9">
        <f t="shared" si="4"/>
        <v>48.96551724137931</v>
      </c>
      <c r="L21" s="12">
        <f t="shared" si="5"/>
        <v>-51.03448275862069</v>
      </c>
      <c r="M21" s="9">
        <f t="shared" si="6"/>
        <v>-76.55172413793103</v>
      </c>
      <c r="N21" s="12">
        <f t="shared" si="7"/>
        <v>-76.55172413793103</v>
      </c>
    </row>
    <row r="24" spans="2:6" ht="12.75">
      <c r="B24" s="16" t="s">
        <v>44</v>
      </c>
      <c r="F24" t="s">
        <v>45</v>
      </c>
    </row>
  </sheetData>
  <sheetProtection/>
  <mergeCells count="15">
    <mergeCell ref="N10:N11"/>
    <mergeCell ref="E10:H10"/>
    <mergeCell ref="I10:I11"/>
    <mergeCell ref="J10:J11"/>
    <mergeCell ref="L10:L11"/>
    <mergeCell ref="B9:J9"/>
    <mergeCell ref="A5:N5"/>
    <mergeCell ref="A6:N6"/>
    <mergeCell ref="A8:N8"/>
    <mergeCell ref="A7:N7"/>
    <mergeCell ref="A10:A11"/>
    <mergeCell ref="B10:B11"/>
    <mergeCell ref="C10:C11"/>
    <mergeCell ref="D10:D11"/>
    <mergeCell ref="M10:M11"/>
  </mergeCells>
  <printOptions/>
  <pageMargins left="0.32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O23"/>
  <sheetViews>
    <sheetView zoomScalePageLayoutView="0" workbookViewId="0" topLeftCell="A1">
      <selection activeCell="A6" sqref="A6:AO6"/>
    </sheetView>
  </sheetViews>
  <sheetFormatPr defaultColWidth="9.140625" defaultRowHeight="12.75"/>
  <cols>
    <col min="1" max="1" width="3.28125" style="26" customWidth="1"/>
    <col min="2" max="2" width="22.00390625" style="26" customWidth="1"/>
    <col min="3" max="3" width="10.7109375" style="26" customWidth="1"/>
    <col min="4" max="4" width="13.140625" style="26" customWidth="1"/>
    <col min="5" max="37" width="2.28125" style="26" customWidth="1"/>
    <col min="38" max="38" width="3.57421875" style="26" customWidth="1"/>
    <col min="39" max="39" width="4.7109375" style="26" customWidth="1"/>
    <col min="40" max="40" width="5.421875" style="26" customWidth="1"/>
    <col min="41" max="41" width="6.00390625" style="26" customWidth="1"/>
    <col min="42" max="16384" width="9.140625" style="26" customWidth="1"/>
  </cols>
  <sheetData>
    <row r="4" spans="1:41" ht="12.7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12.75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41" ht="12.75">
      <c r="A6" s="53" t="s">
        <v>111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>
      <c r="A7" s="54" t="s">
        <v>75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ht="11.25">
      <c r="B8" s="26" t="s">
        <v>47</v>
      </c>
    </row>
    <row r="9" spans="1:41" ht="12.75">
      <c r="A9" s="55" t="s">
        <v>4</v>
      </c>
      <c r="B9" s="55" t="s">
        <v>5</v>
      </c>
      <c r="C9" s="55" t="s">
        <v>6</v>
      </c>
      <c r="D9" s="55" t="s">
        <v>7</v>
      </c>
      <c r="E9" s="55" t="s">
        <v>48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 t="s">
        <v>49</v>
      </c>
      <c r="AM9" s="55" t="s">
        <v>50</v>
      </c>
      <c r="AN9" s="55" t="s">
        <v>51</v>
      </c>
      <c r="AO9" s="55" t="s">
        <v>52</v>
      </c>
    </row>
    <row r="10" spans="1:41" ht="12.75">
      <c r="A10" s="55"/>
      <c r="B10" s="55"/>
      <c r="C10" s="55"/>
      <c r="D10" s="55"/>
      <c r="E10" s="29">
        <v>1</v>
      </c>
      <c r="F10" s="29">
        <v>2</v>
      </c>
      <c r="G10" s="29" t="s">
        <v>53</v>
      </c>
      <c r="H10" s="29" t="s">
        <v>54</v>
      </c>
      <c r="I10" s="29" t="s">
        <v>55</v>
      </c>
      <c r="J10" s="29">
        <v>4</v>
      </c>
      <c r="K10" s="29">
        <v>5</v>
      </c>
      <c r="L10" s="29">
        <v>6</v>
      </c>
      <c r="M10" s="29">
        <v>7</v>
      </c>
      <c r="N10" s="29" t="s">
        <v>56</v>
      </c>
      <c r="O10" s="29" t="s">
        <v>57</v>
      </c>
      <c r="P10" s="29">
        <v>9</v>
      </c>
      <c r="Q10" s="29">
        <v>10</v>
      </c>
      <c r="R10" s="29">
        <v>11</v>
      </c>
      <c r="S10" s="29" t="s">
        <v>58</v>
      </c>
      <c r="T10" s="29" t="s">
        <v>59</v>
      </c>
      <c r="U10" s="29" t="s">
        <v>60</v>
      </c>
      <c r="V10" s="29">
        <v>13</v>
      </c>
      <c r="W10" s="29">
        <v>14</v>
      </c>
      <c r="X10" s="29">
        <v>15</v>
      </c>
      <c r="Y10" s="29">
        <v>16</v>
      </c>
      <c r="Z10" s="29">
        <v>17</v>
      </c>
      <c r="AA10" s="29" t="s">
        <v>61</v>
      </c>
      <c r="AB10" s="29" t="s">
        <v>62</v>
      </c>
      <c r="AC10" s="29">
        <v>19</v>
      </c>
      <c r="AD10" s="29">
        <v>20</v>
      </c>
      <c r="AE10" s="29">
        <v>21</v>
      </c>
      <c r="AF10" s="29" t="s">
        <v>63</v>
      </c>
      <c r="AG10" s="29" t="s">
        <v>64</v>
      </c>
      <c r="AH10" s="29">
        <v>23</v>
      </c>
      <c r="AI10" s="29">
        <v>24</v>
      </c>
      <c r="AJ10" s="29">
        <v>25</v>
      </c>
      <c r="AK10" s="29">
        <v>26</v>
      </c>
      <c r="AL10" s="55"/>
      <c r="AM10" s="55"/>
      <c r="AN10" s="55"/>
      <c r="AO10" s="55"/>
    </row>
    <row r="11" spans="1:41" ht="19.5" customHeight="1">
      <c r="A11" s="30">
        <v>1</v>
      </c>
      <c r="B11" s="20" t="s">
        <v>20</v>
      </c>
      <c r="C11" s="20" t="s">
        <v>29</v>
      </c>
      <c r="D11" s="20" t="s">
        <v>22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2">
        <f aca="true" t="shared" si="0" ref="AL11:AL18">SUM(E11:AK11)</f>
        <v>0</v>
      </c>
      <c r="AM11" s="23" t="s">
        <v>65</v>
      </c>
      <c r="AN11" s="24">
        <v>0</v>
      </c>
      <c r="AO11" s="24">
        <f aca="true" t="shared" si="1" ref="AO11:AO18">AL11+AN11</f>
        <v>0</v>
      </c>
    </row>
    <row r="12" spans="1:41" ht="19.5" customHeight="1">
      <c r="A12" s="30">
        <v>2</v>
      </c>
      <c r="B12" s="21" t="s">
        <v>26</v>
      </c>
      <c r="C12" s="21" t="s">
        <v>27</v>
      </c>
      <c r="D12" s="21" t="s">
        <v>28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2">
        <f t="shared" si="0"/>
        <v>0</v>
      </c>
      <c r="AM12" s="23" t="s">
        <v>66</v>
      </c>
      <c r="AN12" s="24">
        <v>0</v>
      </c>
      <c r="AO12" s="24">
        <f t="shared" si="1"/>
        <v>0</v>
      </c>
    </row>
    <row r="13" spans="1:41" ht="19.5" customHeight="1">
      <c r="A13" s="30">
        <v>3</v>
      </c>
      <c r="B13" s="21" t="s">
        <v>30</v>
      </c>
      <c r="C13" s="21" t="s">
        <v>31</v>
      </c>
      <c r="D13" s="21" t="s">
        <v>28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2">
        <f t="shared" si="0"/>
        <v>0</v>
      </c>
      <c r="AM13" s="23" t="s">
        <v>67</v>
      </c>
      <c r="AN13" s="24">
        <v>-1.6</v>
      </c>
      <c r="AO13" s="24">
        <f t="shared" si="1"/>
        <v>-1.6</v>
      </c>
    </row>
    <row r="14" spans="1:41" ht="19.5" customHeight="1">
      <c r="A14" s="30">
        <v>4</v>
      </c>
      <c r="B14" s="20" t="s">
        <v>20</v>
      </c>
      <c r="C14" s="20" t="s">
        <v>21</v>
      </c>
      <c r="D14" s="20" t="s">
        <v>22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2">
        <f t="shared" si="0"/>
        <v>0</v>
      </c>
      <c r="AM14" s="23" t="s">
        <v>68</v>
      </c>
      <c r="AN14" s="24">
        <v>-3.2</v>
      </c>
      <c r="AO14" s="24">
        <f t="shared" si="1"/>
        <v>-3.2</v>
      </c>
    </row>
    <row r="15" spans="1:41" ht="19.5" customHeight="1">
      <c r="A15" s="30">
        <v>5</v>
      </c>
      <c r="B15" s="21" t="s">
        <v>17</v>
      </c>
      <c r="C15" s="21" t="s">
        <v>18</v>
      </c>
      <c r="D15" s="21" t="s">
        <v>19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2">
        <f t="shared" si="0"/>
        <v>0</v>
      </c>
      <c r="AM15" s="23" t="s">
        <v>69</v>
      </c>
      <c r="AN15" s="24">
        <v>-4.8</v>
      </c>
      <c r="AO15" s="24">
        <f t="shared" si="1"/>
        <v>-4.8</v>
      </c>
    </row>
    <row r="16" spans="1:41" ht="19.5" customHeight="1">
      <c r="A16" s="30">
        <v>6</v>
      </c>
      <c r="B16" s="21" t="s">
        <v>41</v>
      </c>
      <c r="C16" s="21" t="s">
        <v>42</v>
      </c>
      <c r="D16" s="21" t="s">
        <v>43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2">
        <f t="shared" si="0"/>
        <v>0</v>
      </c>
      <c r="AM16" s="23" t="s">
        <v>70</v>
      </c>
      <c r="AN16" s="24">
        <v>-9.6</v>
      </c>
      <c r="AO16" s="24">
        <f t="shared" si="1"/>
        <v>-9.6</v>
      </c>
    </row>
    <row r="17" spans="1:41" ht="19.5" customHeight="1">
      <c r="A17" s="30">
        <v>7</v>
      </c>
      <c r="B17" s="21" t="s">
        <v>23</v>
      </c>
      <c r="C17" s="21" t="s">
        <v>24</v>
      </c>
      <c r="D17" s="21" t="s">
        <v>25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2">
        <f t="shared" si="0"/>
        <v>0</v>
      </c>
      <c r="AM17" s="23" t="s">
        <v>71</v>
      </c>
      <c r="AN17" s="24">
        <v>-16.4</v>
      </c>
      <c r="AO17" s="24">
        <f t="shared" si="1"/>
        <v>-16.4</v>
      </c>
    </row>
    <row r="18" spans="1:41" ht="19.5" customHeight="1">
      <c r="A18" s="30">
        <v>8</v>
      </c>
      <c r="B18" s="21" t="s">
        <v>35</v>
      </c>
      <c r="C18" s="21" t="s">
        <v>36</v>
      </c>
      <c r="D18" s="21" t="s">
        <v>37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2">
        <f t="shared" si="0"/>
        <v>0</v>
      </c>
      <c r="AM18" s="23" t="s">
        <v>72</v>
      </c>
      <c r="AN18" s="24">
        <v>-20</v>
      </c>
      <c r="AO18" s="24">
        <f t="shared" si="1"/>
        <v>-20</v>
      </c>
    </row>
    <row r="19" spans="1:41" ht="19.5" customHeight="1">
      <c r="A19" s="30"/>
      <c r="B19" s="25" t="s">
        <v>32</v>
      </c>
      <c r="C19" s="25" t="s">
        <v>33</v>
      </c>
      <c r="D19" s="25" t="s">
        <v>34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20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20</v>
      </c>
      <c r="AA19" s="21">
        <v>0</v>
      </c>
      <c r="AB19" s="21">
        <v>0</v>
      </c>
      <c r="AC19" s="21">
        <v>0</v>
      </c>
      <c r="AD19" s="21">
        <v>0</v>
      </c>
      <c r="AE19" s="56" t="s">
        <v>73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8"/>
    </row>
    <row r="20" spans="1:41" ht="19.5" customHeight="1">
      <c r="A20" s="30"/>
      <c r="B20" s="25" t="s">
        <v>38</v>
      </c>
      <c r="C20" s="25" t="s">
        <v>39</v>
      </c>
      <c r="D20" s="25" t="s">
        <v>40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/>
      <c r="T20" s="56" t="s">
        <v>74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</row>
    <row r="23" spans="2:6" ht="11.25">
      <c r="B23" s="31" t="s">
        <v>44</v>
      </c>
      <c r="F23" s="26" t="s">
        <v>45</v>
      </c>
    </row>
  </sheetData>
  <sheetProtection/>
  <mergeCells count="15">
    <mergeCell ref="AE19:AO19"/>
    <mergeCell ref="T20:AO20"/>
    <mergeCell ref="A9:A10"/>
    <mergeCell ref="B9:B10"/>
    <mergeCell ref="C9:C10"/>
    <mergeCell ref="D9:D10"/>
    <mergeCell ref="E9:AK9"/>
    <mergeCell ref="AL9:AL10"/>
    <mergeCell ref="AM9:AM10"/>
    <mergeCell ref="A4:AO4"/>
    <mergeCell ref="A5:AO5"/>
    <mergeCell ref="A7:AO7"/>
    <mergeCell ref="AN9:AN10"/>
    <mergeCell ref="AO9:AO10"/>
    <mergeCell ref="A6:AO6"/>
  </mergeCells>
  <printOptions/>
  <pageMargins left="0.08" right="0.4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57421875" style="0" customWidth="1"/>
    <col min="2" max="2" width="21.421875" style="0" customWidth="1"/>
    <col min="3" max="3" width="13.140625" style="0" customWidth="1"/>
    <col min="4" max="4" width="15.7109375" style="0" customWidth="1"/>
    <col min="5" max="17" width="4.57421875" style="0" customWidth="1"/>
    <col min="18" max="18" width="5.7109375" style="0" customWidth="1"/>
    <col min="20" max="20" width="5.8515625" style="0" customWidth="1"/>
    <col min="21" max="21" width="7.28125" style="0" customWidth="1"/>
  </cols>
  <sheetData>
    <row r="3" s="17" customFormat="1" ht="12.75"/>
    <row r="4" spans="1:20" s="17" customFormat="1" ht="12.75">
      <c r="A4" s="53" t="s">
        <v>76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7" customFormat="1" ht="12.75">
      <c r="A5" s="53" t="s">
        <v>77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s="17" customFormat="1" ht="12.75">
      <c r="A6" s="53" t="s">
        <v>111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0" s="17" customFormat="1" ht="12.75">
      <c r="A7" s="54" t="s">
        <v>78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1" s="17" customFormat="1" ht="12.75">
      <c r="A8" s="18"/>
      <c r="B8" s="61" t="s">
        <v>79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="17" customFormat="1" ht="12.75"/>
    <row r="10" spans="1:21" s="17" customFormat="1" ht="12.75">
      <c r="A10" s="60" t="s">
        <v>4</v>
      </c>
      <c r="B10" s="60" t="s">
        <v>5</v>
      </c>
      <c r="C10" s="60" t="s">
        <v>6</v>
      </c>
      <c r="D10" s="60" t="s">
        <v>7</v>
      </c>
      <c r="E10" s="60" t="s">
        <v>48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9" t="s">
        <v>49</v>
      </c>
      <c r="S10" s="59" t="s">
        <v>50</v>
      </c>
      <c r="T10" s="59" t="s">
        <v>51</v>
      </c>
      <c r="U10" s="59" t="s">
        <v>52</v>
      </c>
    </row>
    <row r="11" spans="1:21" s="17" customFormat="1" ht="12.75">
      <c r="A11" s="60"/>
      <c r="B11" s="60"/>
      <c r="C11" s="60"/>
      <c r="D11" s="60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 t="s">
        <v>80</v>
      </c>
      <c r="K11" s="19" t="s">
        <v>81</v>
      </c>
      <c r="L11" s="19">
        <v>7</v>
      </c>
      <c r="M11" s="19">
        <v>8</v>
      </c>
      <c r="N11" s="19">
        <v>9</v>
      </c>
      <c r="O11" s="19" t="s">
        <v>82</v>
      </c>
      <c r="P11" s="19" t="s">
        <v>83</v>
      </c>
      <c r="Q11" s="19">
        <v>11</v>
      </c>
      <c r="R11" s="59"/>
      <c r="S11" s="59"/>
      <c r="T11" s="59"/>
      <c r="U11" s="59"/>
    </row>
    <row r="12" spans="1:21" s="17" customFormat="1" ht="19.5" customHeight="1">
      <c r="A12" s="8">
        <v>1</v>
      </c>
      <c r="B12" s="8" t="s">
        <v>23</v>
      </c>
      <c r="C12" s="8" t="s">
        <v>24</v>
      </c>
      <c r="D12" s="8" t="s">
        <v>25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f aca="true" t="shared" si="0" ref="R12:R19">SUM(E12:Q12)</f>
        <v>0</v>
      </c>
      <c r="S12" s="32" t="s">
        <v>84</v>
      </c>
      <c r="T12" s="24">
        <v>0</v>
      </c>
      <c r="U12" s="24">
        <f aca="true" t="shared" si="1" ref="U12:U19">R12+T12</f>
        <v>0</v>
      </c>
    </row>
    <row r="13" spans="1:21" s="17" customFormat="1" ht="19.5" customHeight="1">
      <c r="A13" s="8">
        <v>2</v>
      </c>
      <c r="B13" s="8" t="s">
        <v>41</v>
      </c>
      <c r="C13" s="8" t="s">
        <v>42</v>
      </c>
      <c r="D13" s="8" t="s">
        <v>43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4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f t="shared" si="0"/>
        <v>4</v>
      </c>
      <c r="S13" s="32" t="s">
        <v>85</v>
      </c>
      <c r="T13" s="24">
        <v>0</v>
      </c>
      <c r="U13" s="24">
        <f t="shared" si="1"/>
        <v>4</v>
      </c>
    </row>
    <row r="14" spans="1:21" s="17" customFormat="1" ht="19.5" customHeight="1">
      <c r="A14" s="8">
        <v>3</v>
      </c>
      <c r="B14" s="33" t="s">
        <v>20</v>
      </c>
      <c r="C14" s="33" t="s">
        <v>21</v>
      </c>
      <c r="D14" s="33" t="s">
        <v>22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4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2">
        <f t="shared" si="0"/>
        <v>4</v>
      </c>
      <c r="S14" s="32" t="s">
        <v>86</v>
      </c>
      <c r="T14" s="24">
        <v>0</v>
      </c>
      <c r="U14" s="24">
        <f t="shared" si="1"/>
        <v>4</v>
      </c>
    </row>
    <row r="15" spans="1:21" s="17" customFormat="1" ht="19.5" customHeight="1">
      <c r="A15" s="8">
        <v>4</v>
      </c>
      <c r="B15" s="8" t="s">
        <v>35</v>
      </c>
      <c r="C15" s="8" t="s">
        <v>36</v>
      </c>
      <c r="D15" s="8" t="s">
        <v>37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f t="shared" si="0"/>
        <v>4</v>
      </c>
      <c r="S15" s="32" t="s">
        <v>87</v>
      </c>
      <c r="T15" s="24">
        <v>0</v>
      </c>
      <c r="U15" s="24">
        <f t="shared" si="1"/>
        <v>4</v>
      </c>
    </row>
    <row r="16" spans="1:21" s="17" customFormat="1" ht="19.5" customHeight="1">
      <c r="A16" s="8">
        <v>5</v>
      </c>
      <c r="B16" s="8" t="s">
        <v>17</v>
      </c>
      <c r="C16" s="8" t="s">
        <v>18</v>
      </c>
      <c r="D16" s="8" t="s">
        <v>19</v>
      </c>
      <c r="E16" s="21">
        <v>0</v>
      </c>
      <c r="F16" s="21">
        <v>4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2">
        <f t="shared" si="0"/>
        <v>8</v>
      </c>
      <c r="S16" s="32" t="s">
        <v>88</v>
      </c>
      <c r="T16" s="24">
        <v>0</v>
      </c>
      <c r="U16" s="24">
        <f t="shared" si="1"/>
        <v>8</v>
      </c>
    </row>
    <row r="17" spans="1:21" s="17" customFormat="1" ht="19.5" customHeight="1">
      <c r="A17" s="8">
        <v>6</v>
      </c>
      <c r="B17" s="8" t="s">
        <v>30</v>
      </c>
      <c r="C17" s="8" t="s">
        <v>31</v>
      </c>
      <c r="D17" s="8" t="s">
        <v>28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4</v>
      </c>
      <c r="K17" s="21">
        <v>0</v>
      </c>
      <c r="L17" s="21">
        <v>0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2">
        <f t="shared" si="0"/>
        <v>8</v>
      </c>
      <c r="S17" s="32" t="s">
        <v>89</v>
      </c>
      <c r="T17" s="24">
        <v>0</v>
      </c>
      <c r="U17" s="24">
        <f t="shared" si="1"/>
        <v>8</v>
      </c>
    </row>
    <row r="18" spans="1:21" s="17" customFormat="1" ht="19.5" customHeight="1">
      <c r="A18" s="8">
        <v>7</v>
      </c>
      <c r="B18" s="8" t="s">
        <v>26</v>
      </c>
      <c r="C18" s="8" t="s">
        <v>27</v>
      </c>
      <c r="D18" s="8" t="s">
        <v>28</v>
      </c>
      <c r="E18" s="21">
        <v>0</v>
      </c>
      <c r="F18" s="21">
        <v>0</v>
      </c>
      <c r="G18" s="21">
        <v>0</v>
      </c>
      <c r="H18" s="21">
        <v>4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4</v>
      </c>
      <c r="Q18" s="21">
        <v>4</v>
      </c>
      <c r="R18" s="22">
        <f t="shared" si="0"/>
        <v>12</v>
      </c>
      <c r="S18" s="32" t="s">
        <v>90</v>
      </c>
      <c r="T18" s="24">
        <v>0</v>
      </c>
      <c r="U18" s="24">
        <f t="shared" si="1"/>
        <v>12</v>
      </c>
    </row>
    <row r="19" spans="1:21" s="17" customFormat="1" ht="19.5" customHeight="1">
      <c r="A19" s="8">
        <v>8</v>
      </c>
      <c r="B19" s="33" t="s">
        <v>20</v>
      </c>
      <c r="C19" s="33" t="s">
        <v>29</v>
      </c>
      <c r="D19" s="33" t="s">
        <v>22</v>
      </c>
      <c r="E19" s="21">
        <v>0</v>
      </c>
      <c r="F19" s="21">
        <v>0</v>
      </c>
      <c r="G19" s="21">
        <v>0</v>
      </c>
      <c r="H19" s="21">
        <v>4</v>
      </c>
      <c r="I19" s="21">
        <v>0</v>
      </c>
      <c r="J19" s="21">
        <v>0</v>
      </c>
      <c r="K19" s="21">
        <v>0</v>
      </c>
      <c r="L19" s="21">
        <v>4</v>
      </c>
      <c r="M19" s="21">
        <v>0</v>
      </c>
      <c r="N19" s="21">
        <v>0</v>
      </c>
      <c r="O19" s="21">
        <v>4</v>
      </c>
      <c r="P19" s="21">
        <v>4</v>
      </c>
      <c r="Q19" s="21">
        <v>0</v>
      </c>
      <c r="R19" s="22">
        <f t="shared" si="0"/>
        <v>16</v>
      </c>
      <c r="S19" s="32" t="s">
        <v>91</v>
      </c>
      <c r="T19" s="24">
        <v>0</v>
      </c>
      <c r="U19" s="24">
        <f t="shared" si="1"/>
        <v>16</v>
      </c>
    </row>
    <row r="20" s="17" customFormat="1" ht="12.75"/>
    <row r="21" s="17" customFormat="1" ht="12.75"/>
    <row r="22" spans="1:10" s="26" customFormat="1" ht="14.25">
      <c r="A22" s="34"/>
      <c r="B22" s="35" t="s">
        <v>44</v>
      </c>
      <c r="C22" s="34"/>
      <c r="D22" s="34"/>
      <c r="E22" s="34"/>
      <c r="F22" s="34" t="s">
        <v>45</v>
      </c>
      <c r="G22" s="34"/>
      <c r="H22" s="34"/>
      <c r="I22" s="34"/>
      <c r="J22" s="34"/>
    </row>
  </sheetData>
  <sheetProtection/>
  <mergeCells count="14">
    <mergeCell ref="A4:T4"/>
    <mergeCell ref="A5:T5"/>
    <mergeCell ref="A7:T7"/>
    <mergeCell ref="B8:U8"/>
    <mergeCell ref="A6:U6"/>
    <mergeCell ref="U10:U11"/>
    <mergeCell ref="E10:Q10"/>
    <mergeCell ref="R10:R11"/>
    <mergeCell ref="S10:S11"/>
    <mergeCell ref="T10:T11"/>
    <mergeCell ref="A10:A11"/>
    <mergeCell ref="B10:B11"/>
    <mergeCell ref="C10:C11"/>
    <mergeCell ref="D10:D11"/>
  </mergeCells>
  <printOptions/>
  <pageMargins left="0.26" right="0.4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tabSelected="1" zoomScalePageLayoutView="0" workbookViewId="0" topLeftCell="A1">
      <selection activeCell="E24" sqref="D24:E25"/>
    </sheetView>
  </sheetViews>
  <sheetFormatPr defaultColWidth="9.140625" defaultRowHeight="12.75"/>
  <cols>
    <col min="1" max="1" width="6.00390625" style="0" customWidth="1"/>
    <col min="2" max="2" width="28.8515625" style="0" customWidth="1"/>
    <col min="3" max="3" width="14.8515625" style="0" customWidth="1"/>
    <col min="4" max="4" width="16.140625" style="0" customWidth="1"/>
  </cols>
  <sheetData>
    <row r="3" spans="2:10" s="36" customFormat="1" ht="22.5" customHeight="1">
      <c r="B3" s="62" t="s">
        <v>107</v>
      </c>
      <c r="C3" s="62"/>
      <c r="D3" s="62"/>
      <c r="E3" s="62"/>
      <c r="F3" s="62"/>
      <c r="G3" s="62"/>
      <c r="H3" s="62"/>
      <c r="I3" s="62"/>
      <c r="J3" s="62"/>
    </row>
    <row r="4" spans="1:11" s="36" customFormat="1" ht="25.5" customHeight="1">
      <c r="A4" s="62" t="s">
        <v>108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6" customFormat="1" ht="25.5" customHeight="1">
      <c r="A5" s="62" t="s">
        <v>109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s="36" customFormat="1" ht="15" customHeight="1">
      <c r="A6" s="37" t="s">
        <v>92</v>
      </c>
      <c r="B6" s="63" t="s">
        <v>93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s="27" customFormat="1" ht="21.75" customHeight="1">
      <c r="A7" s="64" t="s">
        <v>4</v>
      </c>
      <c r="B7" s="64" t="s">
        <v>5</v>
      </c>
      <c r="C7" s="64" t="s">
        <v>6</v>
      </c>
      <c r="D7" s="64" t="s">
        <v>7</v>
      </c>
      <c r="E7" s="64" t="s">
        <v>94</v>
      </c>
      <c r="F7" s="64" t="s">
        <v>95</v>
      </c>
      <c r="G7" s="64"/>
      <c r="H7" s="64"/>
      <c r="I7" s="64"/>
      <c r="J7" s="65" t="s">
        <v>96</v>
      </c>
      <c r="K7" s="66" t="s">
        <v>52</v>
      </c>
    </row>
    <row r="8" spans="1:11" s="27" customFormat="1" ht="15.75" customHeight="1">
      <c r="A8" s="64"/>
      <c r="B8" s="64"/>
      <c r="C8" s="64"/>
      <c r="D8" s="64"/>
      <c r="E8" s="64"/>
      <c r="F8" s="28" t="s">
        <v>50</v>
      </c>
      <c r="G8" s="28" t="s">
        <v>51</v>
      </c>
      <c r="H8" s="28" t="s">
        <v>97</v>
      </c>
      <c r="I8" s="28" t="s">
        <v>52</v>
      </c>
      <c r="J8" s="65"/>
      <c r="K8" s="67"/>
    </row>
    <row r="9" spans="1:11" s="36" customFormat="1" ht="12.75">
      <c r="A9" s="38">
        <v>1</v>
      </c>
      <c r="B9" s="39" t="s">
        <v>20</v>
      </c>
      <c r="C9" s="39" t="s">
        <v>21</v>
      </c>
      <c r="D9" s="39" t="s">
        <v>22</v>
      </c>
      <c r="E9" s="40">
        <v>-61.55</v>
      </c>
      <c r="F9" s="41" t="s">
        <v>98</v>
      </c>
      <c r="G9" s="40">
        <v>-3.2</v>
      </c>
      <c r="H9" s="42"/>
      <c r="I9" s="42"/>
      <c r="J9" s="40">
        <v>-4</v>
      </c>
      <c r="K9" s="40">
        <f aca="true" t="shared" si="0" ref="K9:K16">E9+G9+H9+J9</f>
        <v>-68.75</v>
      </c>
    </row>
    <row r="10" spans="1:11" s="36" customFormat="1" ht="12.75">
      <c r="A10" s="38">
        <v>2</v>
      </c>
      <c r="B10" s="38" t="s">
        <v>17</v>
      </c>
      <c r="C10" s="38" t="s">
        <v>18</v>
      </c>
      <c r="D10" s="38" t="s">
        <v>19</v>
      </c>
      <c r="E10" s="43">
        <v>-60.26</v>
      </c>
      <c r="F10" s="41" t="s">
        <v>99</v>
      </c>
      <c r="G10" s="43">
        <v>-4.8</v>
      </c>
      <c r="H10" s="38"/>
      <c r="I10" s="38"/>
      <c r="J10" s="40">
        <v>-8</v>
      </c>
      <c r="K10" s="40">
        <f t="shared" si="0"/>
        <v>-73.06</v>
      </c>
    </row>
    <row r="11" spans="1:11" s="36" customFormat="1" ht="12.75">
      <c r="A11" s="38">
        <v>3</v>
      </c>
      <c r="B11" s="38" t="s">
        <v>26</v>
      </c>
      <c r="C11" s="38" t="s">
        <v>27</v>
      </c>
      <c r="D11" s="38" t="s">
        <v>28</v>
      </c>
      <c r="E11" s="43">
        <v>-62.07</v>
      </c>
      <c r="F11" s="41" t="s">
        <v>100</v>
      </c>
      <c r="G11" s="43"/>
      <c r="H11" s="38"/>
      <c r="I11" s="38"/>
      <c r="J11" s="40">
        <v>-12</v>
      </c>
      <c r="K11" s="40">
        <f t="shared" si="0"/>
        <v>-74.07</v>
      </c>
    </row>
    <row r="12" spans="1:11" s="36" customFormat="1" ht="12.75">
      <c r="A12" s="38">
        <v>4</v>
      </c>
      <c r="B12" s="38" t="s">
        <v>23</v>
      </c>
      <c r="C12" s="38" t="s">
        <v>24</v>
      </c>
      <c r="D12" s="38" t="s">
        <v>25</v>
      </c>
      <c r="E12" s="43">
        <v>-61.81</v>
      </c>
      <c r="F12" s="41" t="s">
        <v>101</v>
      </c>
      <c r="G12" s="43">
        <v>-16.4</v>
      </c>
      <c r="H12" s="38"/>
      <c r="I12" s="38"/>
      <c r="J12" s="40"/>
      <c r="K12" s="40">
        <f t="shared" si="0"/>
        <v>-78.21000000000001</v>
      </c>
    </row>
    <row r="13" spans="1:11" s="36" customFormat="1" ht="12.75">
      <c r="A13" s="38">
        <v>5</v>
      </c>
      <c r="B13" s="38" t="s">
        <v>30</v>
      </c>
      <c r="C13" s="38" t="s">
        <v>31</v>
      </c>
      <c r="D13" s="38" t="s">
        <v>28</v>
      </c>
      <c r="E13" s="43">
        <v>-69.05</v>
      </c>
      <c r="F13" s="41" t="s">
        <v>102</v>
      </c>
      <c r="G13" s="43">
        <v>-1.6</v>
      </c>
      <c r="H13" s="38"/>
      <c r="I13" s="38"/>
      <c r="J13" s="40">
        <v>-8</v>
      </c>
      <c r="K13" s="40">
        <f t="shared" si="0"/>
        <v>-78.64999999999999</v>
      </c>
    </row>
    <row r="14" spans="1:11" s="36" customFormat="1" ht="12.75">
      <c r="A14" s="38">
        <v>6</v>
      </c>
      <c r="B14" s="39" t="s">
        <v>20</v>
      </c>
      <c r="C14" s="39" t="s">
        <v>29</v>
      </c>
      <c r="D14" s="39" t="s">
        <v>22</v>
      </c>
      <c r="E14" s="43">
        <v>-67.5</v>
      </c>
      <c r="F14" s="41" t="s">
        <v>103</v>
      </c>
      <c r="G14" s="43"/>
      <c r="H14" s="38"/>
      <c r="I14" s="38"/>
      <c r="J14" s="40">
        <v>-16</v>
      </c>
      <c r="K14" s="40">
        <f t="shared" si="0"/>
        <v>-83.5</v>
      </c>
    </row>
    <row r="15" spans="1:11" s="36" customFormat="1" ht="12.75">
      <c r="A15" s="38">
        <v>7</v>
      </c>
      <c r="B15" s="38" t="s">
        <v>41</v>
      </c>
      <c r="C15" s="38" t="s">
        <v>42</v>
      </c>
      <c r="D15" s="38" t="s">
        <v>43</v>
      </c>
      <c r="E15" s="43">
        <v>-76.55</v>
      </c>
      <c r="F15" s="41" t="s">
        <v>104</v>
      </c>
      <c r="G15" s="43">
        <v>-9.6</v>
      </c>
      <c r="H15" s="38"/>
      <c r="I15" s="38"/>
      <c r="J15" s="40">
        <v>-4</v>
      </c>
      <c r="K15" s="40">
        <f t="shared" si="0"/>
        <v>-90.14999999999999</v>
      </c>
    </row>
    <row r="16" spans="1:11" s="36" customFormat="1" ht="12.75">
      <c r="A16" s="38">
        <v>8</v>
      </c>
      <c r="B16" s="38" t="s">
        <v>35</v>
      </c>
      <c r="C16" s="38" t="s">
        <v>36</v>
      </c>
      <c r="D16" s="38" t="s">
        <v>37</v>
      </c>
      <c r="E16" s="43">
        <v>-71.9</v>
      </c>
      <c r="F16" s="41" t="s">
        <v>105</v>
      </c>
      <c r="G16" s="43">
        <v>-20</v>
      </c>
      <c r="H16" s="38"/>
      <c r="I16" s="38"/>
      <c r="J16" s="40">
        <v>-4</v>
      </c>
      <c r="K16" s="40">
        <f t="shared" si="0"/>
        <v>-95.9</v>
      </c>
    </row>
    <row r="17" spans="2:11" s="36" customFormat="1" ht="12.75">
      <c r="B17" s="36" t="s">
        <v>32</v>
      </c>
      <c r="C17" s="36" t="s">
        <v>33</v>
      </c>
      <c r="D17" s="36" t="s">
        <v>34</v>
      </c>
      <c r="E17" s="36">
        <v>-70.09</v>
      </c>
      <c r="F17" s="68" t="s">
        <v>106</v>
      </c>
      <c r="G17" s="69"/>
      <c r="H17" s="69"/>
      <c r="I17" s="69"/>
      <c r="J17" s="69"/>
      <c r="K17" s="70"/>
    </row>
    <row r="18" spans="1:11" s="36" customFormat="1" ht="12.75">
      <c r="A18" s="38"/>
      <c r="B18" s="44" t="s">
        <v>38</v>
      </c>
      <c r="C18" s="44" t="s">
        <v>39</v>
      </c>
      <c r="D18" s="44" t="s">
        <v>40</v>
      </c>
      <c r="E18" s="43">
        <v>-74.74</v>
      </c>
      <c r="F18" s="71" t="s">
        <v>106</v>
      </c>
      <c r="G18" s="72"/>
      <c r="H18" s="72"/>
      <c r="I18" s="72"/>
      <c r="J18" s="72"/>
      <c r="K18" s="73"/>
    </row>
    <row r="21" spans="1:10" s="26" customFormat="1" ht="14.25">
      <c r="A21" s="34"/>
      <c r="B21" s="35" t="s">
        <v>44</v>
      </c>
      <c r="C21" s="34"/>
      <c r="D21" s="34"/>
      <c r="E21" s="34"/>
      <c r="G21" s="34"/>
      <c r="H21" s="34" t="s">
        <v>45</v>
      </c>
      <c r="I21" s="34"/>
      <c r="J21" s="34"/>
    </row>
  </sheetData>
  <sheetProtection/>
  <mergeCells count="14">
    <mergeCell ref="K7:K8"/>
    <mergeCell ref="F17:K17"/>
    <mergeCell ref="F18:K18"/>
    <mergeCell ref="A4:K4"/>
    <mergeCell ref="B3:J3"/>
    <mergeCell ref="B6:K6"/>
    <mergeCell ref="A7:A8"/>
    <mergeCell ref="B7:B8"/>
    <mergeCell ref="C7:C8"/>
    <mergeCell ref="D7:D8"/>
    <mergeCell ref="E7:E8"/>
    <mergeCell ref="F7:I7"/>
    <mergeCell ref="J7:J8"/>
    <mergeCell ref="A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My Name</cp:lastModifiedBy>
  <cp:lastPrinted>2011-05-06T17:20:03Z</cp:lastPrinted>
  <dcterms:created xsi:type="dcterms:W3CDTF">2011-05-06T16:58:22Z</dcterms:created>
  <dcterms:modified xsi:type="dcterms:W3CDTF">2011-05-09T13:53:13Z</dcterms:modified>
  <cp:category/>
  <cp:version/>
  <cp:contentType/>
  <cp:contentStatus/>
</cp:coreProperties>
</file>